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xr:revisionPtr revIDLastSave="0" documentId="13_ncr:1_{860907CE-010A-4EC3-BB12-3BE9BD4DDB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1" l="1"/>
  <c r="B89" i="1"/>
  <c r="B88" i="1"/>
  <c r="B87" i="1"/>
  <c r="B86" i="1"/>
  <c r="B83" i="1"/>
  <c r="B82" i="1"/>
  <c r="B81" i="1"/>
  <c r="B80" i="1"/>
  <c r="E18" i="1"/>
  <c r="E9" i="1"/>
  <c r="E7" i="1"/>
  <c r="E6" i="1"/>
</calcChain>
</file>

<file path=xl/sharedStrings.xml><?xml version="1.0" encoding="utf-8"?>
<sst xmlns="http://schemas.openxmlformats.org/spreadsheetml/2006/main" count="267" uniqueCount="170">
  <si>
    <t>Amount per robot</t>
  </si>
  <si>
    <t>Manufacturer</t>
  </si>
  <si>
    <t>Type number</t>
  </si>
  <si>
    <t>Costs per piece</t>
  </si>
  <si>
    <t>URL</t>
  </si>
  <si>
    <t>Remarks</t>
  </si>
  <si>
    <t>Wheels</t>
  </si>
  <si>
    <t>Omniwheel frame</t>
  </si>
  <si>
    <t>Hemabo</t>
  </si>
  <si>
    <t>-</t>
  </si>
  <si>
    <t xml:space="preserve">- </t>
  </si>
  <si>
    <t>Custom made together with Hemabo, sponsored.</t>
  </si>
  <si>
    <t>Omniwheel lid</t>
  </si>
  <si>
    <t>Small wheels frame</t>
  </si>
  <si>
    <t>O-ring 6x2 mm EPDM 70 Shore A</t>
  </si>
  <si>
    <t>Technirub</t>
  </si>
  <si>
    <t>1250E0026570</t>
  </si>
  <si>
    <t>https://www.technirub.nl/o-ringen-en-o-ring-snoeren/o-ringen-epdm-70-shore-a/o-ring-6x2-mm-epdm-70-shore-a.html</t>
  </si>
  <si>
    <t>€18,15 for 500</t>
  </si>
  <si>
    <t>Shafts (Cylindrische pen, d = 2m6, l=4, DIN7, both ends rounded)</t>
  </si>
  <si>
    <t>Fabory</t>
  </si>
  <si>
    <t>https://www.fabory.com/nl/cilindrische-pen-din-7-roestvaststaal-%28rvs%29-a1-a2-2x4mm/p/51580020004</t>
  </si>
  <si>
    <t>€4,42 for 100</t>
  </si>
  <si>
    <t>Wheel bearing 13x5x6 flanged</t>
  </si>
  <si>
    <t>kugellager-express.de</t>
  </si>
  <si>
    <t>F686ZZ</t>
  </si>
  <si>
    <t>https://www.kugellager-express.de/flanged-ball-bearing-f-686-zz-f-686-zz-6x13x5-mm</t>
  </si>
  <si>
    <t xml:space="preserve">Wheel shafts (shoulder bolt M5x20) </t>
  </si>
  <si>
    <t>RS</t>
  </si>
  <si>
    <t>292-287</t>
  </si>
  <si>
    <t>https://nl.rs-online.com/web/p/shoulder-bolts/0292287/</t>
  </si>
  <si>
    <t>Motors EC 45 flat 50W Hall-sensors + encoders per robot</t>
  </si>
  <si>
    <t>Maxon Motor</t>
  </si>
  <si>
    <t>https://www.maxongroup.com/maxon/view/product/motor/ecmotor/ecflat/ecflat45/251601?etcc_cu=onsite&amp;etcc_med=Header%20Suche&amp;etcc_cmp=mit%20Ergebnis&amp;etcc_ctv=Layer&amp;query=25160</t>
  </si>
  <si>
    <t>Are sponsored to us</t>
  </si>
  <si>
    <t>Long bushings, on wheel (outerD: 12mm, innerD: 8mm, length: 10mm)</t>
  </si>
  <si>
    <t>Kracht</t>
  </si>
  <si>
    <t>GFM0608-10</t>
  </si>
  <si>
    <t>https://www.kracht.nl/plastic-glijlagers-type-gfm/page12-86.html</t>
  </si>
  <si>
    <t>POM (white plastic) Gear, M1N45</t>
  </si>
  <si>
    <t>Hankamp gears</t>
  </si>
  <si>
    <t>Custom made together with Hankamp. Specs/design in documentation &amp; SW</t>
  </si>
  <si>
    <t>Steel (C45) Gear, M1N17</t>
  </si>
  <si>
    <t>Screw M3x16, torx</t>
  </si>
  <si>
    <t>Front Assembly</t>
  </si>
  <si>
    <t>Dribbler motor, DCX 19 S, Graphite Brushes, Ball Bearings</t>
  </si>
  <si>
    <t>https://www.maxongroup.com/maxon/view/product/motor/dcmotor/DCX/DCX19/DCX19S01GBKL503?etcc_cu=onsite&amp;etcc_med=Header%20Suche&amp;etcc_cmp=mit%20Ergebnis&amp;etcc_ctv=Layer&amp;query=DCX%2019%20S</t>
  </si>
  <si>
    <t>24V</t>
  </si>
  <si>
    <t>Dribbler shaft</t>
  </si>
  <si>
    <t>RoboTeam Twente</t>
  </si>
  <si>
    <t>Made from S235 steel, only paid for material (+ sending but that is not included)</t>
  </si>
  <si>
    <t>Dribbler tube casted</t>
  </si>
  <si>
    <t>Made from silicone sealant + corn starch</t>
  </si>
  <si>
    <t>Static back left</t>
  </si>
  <si>
    <t>PETG</t>
  </si>
  <si>
    <t>Static back right</t>
  </si>
  <si>
    <t>Static front left</t>
  </si>
  <si>
    <t>Static front right</t>
  </si>
  <si>
    <t>Moving front left</t>
  </si>
  <si>
    <t>Moving front right</t>
  </si>
  <si>
    <t>Front bridge</t>
  </si>
  <si>
    <t>Damping flexure</t>
  </si>
  <si>
    <t>TPU</t>
  </si>
  <si>
    <t>Bearing frame</t>
  </si>
  <si>
    <t>Gear dribbler M0,5N36 b=2, Brass(MS58)</t>
  </si>
  <si>
    <t>Maedler/Koppe</t>
  </si>
  <si>
    <t>https://www.maedler.nl/Article/26103600</t>
  </si>
  <si>
    <t>Standard gear from Maedler, Koppe (Dutch reseller) added a hole + tread for set screw</t>
  </si>
  <si>
    <t>Gear dribbler M=0,5N28 b=2, Brass(Ms58)</t>
  </si>
  <si>
    <t>https://www.maedler.nl/Article/26102800</t>
  </si>
  <si>
    <t>Set screw M3x4</t>
  </si>
  <si>
    <t>To fix gears on shafts</t>
  </si>
  <si>
    <t>Screw M3x10, torx</t>
  </si>
  <si>
    <t>To fix static back parts to static front parts and to fix pcb to front assembly</t>
  </si>
  <si>
    <t>Screw M2x20, slotted</t>
  </si>
  <si>
    <t>To fix the moving front parts to the bridge</t>
  </si>
  <si>
    <t>Screw M3x6, torx</t>
  </si>
  <si>
    <t>To fix bearing frame to static front parts</t>
  </si>
  <si>
    <t>Screw M3x12, torx</t>
  </si>
  <si>
    <t>To fix front assembly to bottom plate</t>
  </si>
  <si>
    <t>Screw M2x5, philips</t>
  </si>
  <si>
    <t>To fix dribbler motor to front assembly</t>
  </si>
  <si>
    <t>M3 Flat nuts</t>
  </si>
  <si>
    <t>To fix static back parts to static front parts (x4), and to fix the chipper plate (x2), and to fix the PCB (x1)</t>
  </si>
  <si>
    <t>M3 Non-flat nuts</t>
  </si>
  <si>
    <t>M2 Metal inserts</t>
  </si>
  <si>
    <t>Frame</t>
  </si>
  <si>
    <t>Bottom plate</t>
  </si>
  <si>
    <t>Stainless steel</t>
  </si>
  <si>
    <t>Motor mount</t>
  </si>
  <si>
    <t>To fix motor mount to bottom plate (8), to fix middle plate to motor mount (6)</t>
  </si>
  <si>
    <t>To fix motor to motor mount</t>
  </si>
  <si>
    <t>Middle plate</t>
  </si>
  <si>
    <t>Support bars for top plate</t>
  </si>
  <si>
    <t>RS components</t>
  </si>
  <si>
    <t>970350324 | Wurth Elektronik Brass Hex Threaded Standoff, Female/Female 970350324, 35mm, M3 | RS Components (rs-online.com)</t>
  </si>
  <si>
    <t>Top plate</t>
  </si>
  <si>
    <t>PCB holders front</t>
  </si>
  <si>
    <t xml:space="preserve">PETG/PLA </t>
  </si>
  <si>
    <t>PCS holders back</t>
  </si>
  <si>
    <t>To fix support bars to middle and top plate</t>
  </si>
  <si>
    <t>Solenoids</t>
  </si>
  <si>
    <t>0.5mm enamelled copper wire</t>
  </si>
  <si>
    <t>Draadeind M3, RVS</t>
  </si>
  <si>
    <t>Kicker head</t>
  </si>
  <si>
    <t>Top Assembly</t>
  </si>
  <si>
    <t>Wurth spacer 3.2mm</t>
  </si>
  <si>
    <t>https://www.we-online.com/catalog/en/SNSN_SNAP-IN_KEYSLOT_SNAP_LOCKING_ON_BOTH_ENDS?sq=701510500#701510500</t>
  </si>
  <si>
    <t>Wurth spacer 10.5mm</t>
  </si>
  <si>
    <t>https://www.we-online.com/catalog/en/SNSN_SNAP-IN_KEYSLOT_SNAP_LOCKING_ON_BOTH_ENDS?sq=701513000#701513000</t>
  </si>
  <si>
    <t>Wurth spacer 28.6mm</t>
  </si>
  <si>
    <t>https://www.we-online.com/catalog/en/SNSN_SNAP-IN_KEYSLOT_SNAP_LOCKING_ON_BOTH_ENDS?sq=701518500#701518500</t>
  </si>
  <si>
    <t>Skirt + Cap</t>
  </si>
  <si>
    <t>Skirt</t>
  </si>
  <si>
    <t>Dekalu</t>
  </si>
  <si>
    <t>Black part that is glued to skirt</t>
  </si>
  <si>
    <t>PETG/PLA</t>
  </si>
  <si>
    <t>Cap (with circles)</t>
  </si>
  <si>
    <t>PETG/PLA (needs to be black and not shiny)</t>
  </si>
  <si>
    <t>To fix cap to PCB holders</t>
  </si>
  <si>
    <t>Screws and nuts</t>
  </si>
  <si>
    <t>RVS-Paleis</t>
  </si>
  <si>
    <t>Dribbler motor</t>
  </si>
  <si>
    <t>connect FA moving parts to FA bridge</t>
  </si>
  <si>
    <t>M2 metal inserts</t>
  </si>
  <si>
    <t>in FA bridge</t>
  </si>
  <si>
    <t>Screw M3x8, torx</t>
  </si>
  <si>
    <t>Screw M3x8, hex</t>
  </si>
  <si>
    <t>Screw M3x10, torx &amp; Philips</t>
  </si>
  <si>
    <t xml:space="preserve">Screw M3x12, torx &amp; Philips </t>
  </si>
  <si>
    <t xml:space="preserve">Screw M3x16, torx &amp; Philips </t>
  </si>
  <si>
    <t>M3 flat nuts</t>
  </si>
  <si>
    <t>M3 non-flat nuts</t>
  </si>
  <si>
    <t>M3x4 hex set screws</t>
  </si>
  <si>
    <t>Fasten the gears of the dribbler to the shafts</t>
  </si>
  <si>
    <t>Nut M5 self retaining</t>
  </si>
  <si>
    <t>Wheel shafts</t>
  </si>
  <si>
    <t>Misc</t>
  </si>
  <si>
    <t>Loctite 638</t>
  </si>
  <si>
    <t>To glue the steel gear to the motor shaft.</t>
  </si>
  <si>
    <t>General multi-purpose glue</t>
  </si>
  <si>
    <t>For the sponge, superglue dried in clumps, so multipurpose glue is recommended</t>
  </si>
  <si>
    <t>Secondelijm</t>
  </si>
  <si>
    <t>For gluing the nuts to the motor mounts and static hinges</t>
  </si>
  <si>
    <t>Tie wraps</t>
  </si>
  <si>
    <t>For better connection between capacitor and kicker/chipper board</t>
  </si>
  <si>
    <t xml:space="preserve">Bearing </t>
  </si>
  <si>
    <t>Retention springs</t>
  </si>
  <si>
    <t>Solenoid mounts</t>
  </si>
  <si>
    <t>3D-printed, PETG</t>
  </si>
  <si>
    <t>Solenoid coil</t>
  </si>
  <si>
    <t>Dribbler bar and chipper plate</t>
  </si>
  <si>
    <t>Chipper transmission to chipper standoff</t>
  </si>
  <si>
    <t>Kicker to kicher standoff</t>
  </si>
  <si>
    <t>Chipper plate</t>
  </si>
  <si>
    <t>Chipper transmission</t>
  </si>
  <si>
    <t xml:space="preserve">Laser cut and bent </t>
  </si>
  <si>
    <t>Laser cut and welded</t>
  </si>
  <si>
    <t>Mount chipper plate to bearings</t>
  </si>
  <si>
    <t>Solenoid core</t>
  </si>
  <si>
    <t>M4x10 torx machinist</t>
  </si>
  <si>
    <t>Hexagonal standoff Kicker M4 x M4 x 47</t>
  </si>
  <si>
    <t>https://export.rsdelivers.com/product/rs-pro/rs-pro-stainless-steel-hex-standoff-male/female-47mm-m4-x-m4/2240486</t>
  </si>
  <si>
    <t>Hexagonal standoff Chipper M4xM4x25</t>
  </si>
  <si>
    <t>https://export.rsdelivers.com/product/rs-pro/rs-pro-standoff-m4-x-m4-thread-25mm-body-steel/female-10mm-stud/8066604</t>
  </si>
  <si>
    <t>M4x20 torx machinist</t>
  </si>
  <si>
    <t>https://export.rsdelivers.com/product/rs-pro/rs-pro-m4-x-20mm-hex-socket-cap-screw-black-self/4679903</t>
  </si>
  <si>
    <t>https://export.rsdelivers.com/product/rs-pro/rs-pro-m4-x-10mm-hex-socket-cap-screw-black-self/4679874</t>
  </si>
  <si>
    <t>3x12 Dowel pins</t>
  </si>
  <si>
    <t>https://nl.rs-online.com/web/p/dowel-pins/0270552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</si>
</sst>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2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0"/>
      <color rgb="FF000000"/>
      <name val="Roboto"/>
    </font>
    <font>
      <sz val="10"/>
      <color theme="1"/>
      <name val="Arial"/>
      <scheme val="minor"/>
    </font>
    <font>
      <u/>
      <sz val="10"/>
      <color rgb="FF1155CC"/>
      <name val="Arial"/>
    </font>
    <font>
      <u/>
      <sz val="10"/>
      <color rgb="FF0000FF"/>
      <name val="Arial"/>
    </font>
    <font>
      <b/>
      <sz val="10"/>
      <color theme="1"/>
      <name val="Arial"/>
      <scheme val="minor"/>
    </font>
    <font>
      <u/>
      <sz val="10"/>
      <color theme="10"/>
      <name val="Arial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3" fontId="1" fillId="0" borderId="0" xfId="0" applyNumberFormat="1" applyFont="1"/>
    <xf numFmtId="0" fontId="4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" fillId="2" borderId="1" xfId="0" applyFont="1" applyFill="1" applyBorder="1"/>
    <xf numFmtId="0" fontId="5" fillId="3" borderId="0" xfId="0" applyFont="1" applyFill="1"/>
    <xf numFmtId="0" fontId="1" fillId="0" borderId="2" xfId="0" applyFont="1" applyBorder="1"/>
    <xf numFmtId="164" fontId="1" fillId="0" borderId="0" xfId="0" applyNumberFormat="1" applyFont="1"/>
    <xf numFmtId="0" fontId="6" fillId="2" borderId="0" xfId="0" applyFont="1" applyFill="1"/>
    <xf numFmtId="0" fontId="1" fillId="0" borderId="3" xfId="0" applyFont="1" applyBorder="1"/>
    <xf numFmtId="0" fontId="7" fillId="0" borderId="0" xfId="0" applyFont="1"/>
    <xf numFmtId="0" fontId="1" fillId="0" borderId="0" xfId="0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xongroup.com/maxon/view/product/motor/dcmotor/DCX/DCX19/DCX19S01GBKL503?etcc_cu=onsite&amp;etcc_med=Header%20Suche&amp;etcc_cmp=mit%20Ergebnis&amp;etcc_ctv=Layer&amp;query=DCX%2019%20S" TargetMode="External"/><Relationship Id="rId13" Type="http://schemas.openxmlformats.org/officeDocument/2006/relationships/hyperlink" Target="https://www.we-online.com/catalog/en/SNSN_SNAP-IN_KEYSLOT_SNAP_LOCKING_ON_BOTH_ENDS?sq=701513000" TargetMode="External"/><Relationship Id="rId3" Type="http://schemas.openxmlformats.org/officeDocument/2006/relationships/hyperlink" Target="http://kugellager-express.de/" TargetMode="External"/><Relationship Id="rId7" Type="http://schemas.openxmlformats.org/officeDocument/2006/relationships/hyperlink" Target="https://www.kracht.nl/plastic-glijlagers-type-gfm/page12-86.html" TargetMode="External"/><Relationship Id="rId12" Type="http://schemas.openxmlformats.org/officeDocument/2006/relationships/hyperlink" Target="https://www.we-online.com/catalog/en/SNSN_SNAP-IN_KEYSLOT_SNAP_LOCKING_ON_BOTH_ENDS?sq=701510500" TargetMode="External"/><Relationship Id="rId2" Type="http://schemas.openxmlformats.org/officeDocument/2006/relationships/hyperlink" Target="https://www.fabory.com/nl/cilindrische-pen-din-7-roestvaststaal-%28rvs%29-a1-a2-2x4mm/p/51580020004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echnirub.nl/o-ringen-en-o-ring-snoeren/o-ringen-epdm-70-shore-a/o-ring-6x2-mm-epdm-70-shore-a.html" TargetMode="External"/><Relationship Id="rId6" Type="http://schemas.openxmlformats.org/officeDocument/2006/relationships/hyperlink" Target="https://www.maxongroup.com/maxon/view/product/motor/ecmotor/ecflat/ecflat45/251601?etcc_cu=onsite&amp;etcc_med=Header%20Suche&amp;etcc_cmp=mit%20Ergebnis&amp;etcc_ctv=Layer&amp;query=25160" TargetMode="External"/><Relationship Id="rId11" Type="http://schemas.openxmlformats.org/officeDocument/2006/relationships/hyperlink" Target="https://nl.rs-online.com/web/p/standoffs/1842975/" TargetMode="External"/><Relationship Id="rId5" Type="http://schemas.openxmlformats.org/officeDocument/2006/relationships/hyperlink" Target="https://nl.rs-online.com/web/p/shoulder-bolts/0292287/" TargetMode="External"/><Relationship Id="rId15" Type="http://schemas.openxmlformats.org/officeDocument/2006/relationships/hyperlink" Target="https://export.rsdelivers.com/product/rs-pro/rs-pro-m4-x-10mm-hex-socket-cap-screw-black-self/4679874" TargetMode="External"/><Relationship Id="rId10" Type="http://schemas.openxmlformats.org/officeDocument/2006/relationships/hyperlink" Target="https://www.maedler.nl/Article/26102800" TargetMode="External"/><Relationship Id="rId4" Type="http://schemas.openxmlformats.org/officeDocument/2006/relationships/hyperlink" Target="https://www.kugellager-express.de/flanged-ball-bearing-f-686-zz-f-686-zz-6x13x5-mm" TargetMode="External"/><Relationship Id="rId9" Type="http://schemas.openxmlformats.org/officeDocument/2006/relationships/hyperlink" Target="https://www.maedler.nl/Article/26103600" TargetMode="External"/><Relationship Id="rId14" Type="http://schemas.openxmlformats.org/officeDocument/2006/relationships/hyperlink" Target="https://www.we-online.com/catalog/en/SNSN_SNAP-IN_KEYSLOT_SNAP_LOCKING_ON_BOTH_ENDS?sq=701518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"/>
  <sheetViews>
    <sheetView tabSelected="1" workbookViewId="0">
      <pane xSplit="1" ySplit="1" topLeftCell="B33" activePane="bottomRight" state="frozen"/>
      <selection pane="topRight" activeCell="B1" sqref="B1"/>
      <selection pane="bottomLeft" activeCell="A2" sqref="A2"/>
      <selection pane="bottomRight" activeCell="H41" sqref="H41"/>
    </sheetView>
  </sheetViews>
  <sheetFormatPr defaultColWidth="12.5703125" defaultRowHeight="15.75" customHeight="1" x14ac:dyDescent="0.2"/>
  <cols>
    <col min="1" max="1" width="44.42578125" customWidth="1"/>
    <col min="2" max="2" width="15.140625" customWidth="1"/>
    <col min="3" max="3" width="14.85546875" customWidth="1"/>
    <col min="8" max="8" width="13.42578125" customWidth="1"/>
    <col min="9" max="9" width="26.140625" customWidth="1"/>
  </cols>
  <sheetData>
    <row r="1" spans="1:7" x14ac:dyDescent="0.2">
      <c r="A1" s="1"/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</row>
    <row r="2" spans="1:7" x14ac:dyDescent="0.2">
      <c r="A2" s="4" t="s">
        <v>6</v>
      </c>
      <c r="B2" s="1"/>
      <c r="C2" s="1"/>
      <c r="D2" s="1"/>
      <c r="E2" s="1"/>
      <c r="F2" s="1"/>
      <c r="G2" s="1"/>
    </row>
    <row r="3" spans="1:7" x14ac:dyDescent="0.2">
      <c r="A3" s="5" t="s">
        <v>7</v>
      </c>
      <c r="B3" s="1">
        <v>4</v>
      </c>
      <c r="C3" s="1" t="s">
        <v>8</v>
      </c>
      <c r="D3" s="1" t="s">
        <v>9</v>
      </c>
      <c r="E3" s="6" t="s">
        <v>9</v>
      </c>
      <c r="F3" s="1" t="s">
        <v>10</v>
      </c>
      <c r="G3" s="7" t="s">
        <v>11</v>
      </c>
    </row>
    <row r="4" spans="1:7" x14ac:dyDescent="0.2">
      <c r="A4" s="5" t="s">
        <v>12</v>
      </c>
      <c r="B4" s="1">
        <v>4</v>
      </c>
      <c r="C4" s="1" t="s">
        <v>8</v>
      </c>
      <c r="D4" s="1" t="s">
        <v>9</v>
      </c>
      <c r="E4" s="6" t="s">
        <v>9</v>
      </c>
      <c r="F4" s="1" t="s">
        <v>10</v>
      </c>
      <c r="G4" s="7" t="s">
        <v>11</v>
      </c>
    </row>
    <row r="5" spans="1:7" x14ac:dyDescent="0.2">
      <c r="A5" s="5" t="s">
        <v>13</v>
      </c>
      <c r="B5" s="1">
        <v>100</v>
      </c>
      <c r="C5" s="1" t="s">
        <v>8</v>
      </c>
      <c r="D5" s="1" t="s">
        <v>9</v>
      </c>
      <c r="E5" s="6" t="s">
        <v>9</v>
      </c>
      <c r="F5" s="1" t="s">
        <v>10</v>
      </c>
      <c r="G5" s="7" t="s">
        <v>11</v>
      </c>
    </row>
    <row r="6" spans="1:7" x14ac:dyDescent="0.2">
      <c r="A6" s="5" t="s">
        <v>14</v>
      </c>
      <c r="B6" s="1">
        <v>100</v>
      </c>
      <c r="C6" s="1" t="s">
        <v>15</v>
      </c>
      <c r="D6" s="1" t="s">
        <v>16</v>
      </c>
      <c r="E6" s="6">
        <f>18.15/500</f>
        <v>3.6299999999999999E-2</v>
      </c>
      <c r="F6" s="8" t="s">
        <v>17</v>
      </c>
      <c r="G6" s="1" t="s">
        <v>18</v>
      </c>
    </row>
    <row r="7" spans="1:7" x14ac:dyDescent="0.2">
      <c r="A7" s="5" t="s">
        <v>19</v>
      </c>
      <c r="B7" s="1">
        <v>100</v>
      </c>
      <c r="C7" s="1" t="s">
        <v>20</v>
      </c>
      <c r="D7" s="9">
        <v>51580020004</v>
      </c>
      <c r="E7" s="6">
        <f>4.42/100</f>
        <v>4.4199999999999996E-2</v>
      </c>
      <c r="F7" s="8" t="s">
        <v>21</v>
      </c>
      <c r="G7" s="1" t="s">
        <v>22</v>
      </c>
    </row>
    <row r="8" spans="1:7" x14ac:dyDescent="0.2">
      <c r="A8" s="5" t="s">
        <v>23</v>
      </c>
      <c r="B8" s="1">
        <v>4</v>
      </c>
      <c r="C8" s="10" t="s">
        <v>24</v>
      </c>
      <c r="D8" s="1" t="s">
        <v>25</v>
      </c>
      <c r="E8" s="6">
        <v>1.66</v>
      </c>
      <c r="F8" s="8" t="s">
        <v>26</v>
      </c>
      <c r="G8" s="7"/>
    </row>
    <row r="9" spans="1:7" x14ac:dyDescent="0.2">
      <c r="A9" s="5" t="s">
        <v>27</v>
      </c>
      <c r="B9" s="1">
        <v>4</v>
      </c>
      <c r="C9" s="1" t="s">
        <v>28</v>
      </c>
      <c r="D9" s="1" t="s">
        <v>29</v>
      </c>
      <c r="E9" s="6">
        <f>19.53/10</f>
        <v>1.9530000000000001</v>
      </c>
      <c r="F9" s="8" t="s">
        <v>30</v>
      </c>
      <c r="G9" s="1"/>
    </row>
    <row r="10" spans="1:7" x14ac:dyDescent="0.2">
      <c r="A10" s="5" t="s">
        <v>31</v>
      </c>
      <c r="B10" s="1">
        <v>4</v>
      </c>
      <c r="C10" s="1" t="s">
        <v>32</v>
      </c>
      <c r="D10" s="1">
        <v>251601</v>
      </c>
      <c r="E10" s="6">
        <v>77.55</v>
      </c>
      <c r="F10" s="8" t="s">
        <v>33</v>
      </c>
      <c r="G10" s="1" t="s">
        <v>34</v>
      </c>
    </row>
    <row r="11" spans="1:7" x14ac:dyDescent="0.2">
      <c r="A11" s="5" t="s">
        <v>35</v>
      </c>
      <c r="B11" s="1">
        <v>8</v>
      </c>
      <c r="C11" s="1" t="s">
        <v>36</v>
      </c>
      <c r="D11" s="1" t="s">
        <v>37</v>
      </c>
      <c r="E11" s="6">
        <v>0.31</v>
      </c>
      <c r="F11" s="8" t="s">
        <v>38</v>
      </c>
      <c r="G11" s="7"/>
    </row>
    <row r="12" spans="1:7" x14ac:dyDescent="0.2">
      <c r="A12" s="1" t="s">
        <v>39</v>
      </c>
      <c r="B12" s="1">
        <v>4</v>
      </c>
      <c r="C12" s="11" t="s">
        <v>40</v>
      </c>
      <c r="D12" s="11" t="s">
        <v>9</v>
      </c>
      <c r="E12" s="12"/>
      <c r="F12" s="11" t="s">
        <v>9</v>
      </c>
      <c r="G12" s="13" t="s">
        <v>41</v>
      </c>
    </row>
    <row r="13" spans="1:7" x14ac:dyDescent="0.2">
      <c r="A13" s="1" t="s">
        <v>42</v>
      </c>
      <c r="B13" s="1">
        <v>4</v>
      </c>
      <c r="C13" s="11" t="s">
        <v>40</v>
      </c>
      <c r="D13" s="11" t="s">
        <v>9</v>
      </c>
      <c r="E13" s="12"/>
      <c r="F13" s="11" t="s">
        <v>9</v>
      </c>
      <c r="G13" s="13" t="s">
        <v>41</v>
      </c>
    </row>
    <row r="14" spans="1:7" x14ac:dyDescent="0.2">
      <c r="A14" s="14" t="s">
        <v>43</v>
      </c>
      <c r="B14" s="1">
        <v>12</v>
      </c>
      <c r="C14" s="1"/>
      <c r="D14" s="1"/>
      <c r="E14" s="6"/>
      <c r="F14" s="1"/>
      <c r="G14" s="1"/>
    </row>
    <row r="15" spans="1:7" x14ac:dyDescent="0.2">
      <c r="A15" s="4"/>
      <c r="B15" s="1"/>
      <c r="C15" s="1"/>
      <c r="D15" s="1"/>
      <c r="E15" s="6"/>
      <c r="F15" s="1"/>
      <c r="G15" s="1"/>
    </row>
    <row r="16" spans="1:7" x14ac:dyDescent="0.2">
      <c r="A16" s="4" t="s">
        <v>44</v>
      </c>
      <c r="B16" s="1"/>
      <c r="C16" s="1"/>
      <c r="D16" s="1"/>
      <c r="E16" s="6"/>
      <c r="F16" s="1"/>
      <c r="G16" s="1"/>
    </row>
    <row r="17" spans="1:8" x14ac:dyDescent="0.2">
      <c r="A17" s="1" t="s">
        <v>45</v>
      </c>
      <c r="B17" s="1">
        <v>1</v>
      </c>
      <c r="C17" s="1" t="s">
        <v>32</v>
      </c>
      <c r="D17" s="1" t="s">
        <v>9</v>
      </c>
      <c r="E17" s="6">
        <v>109.36</v>
      </c>
      <c r="F17" s="8" t="s">
        <v>46</v>
      </c>
      <c r="G17" s="1" t="s">
        <v>47</v>
      </c>
    </row>
    <row r="18" spans="1:8" x14ac:dyDescent="0.2">
      <c r="A18" s="1" t="s">
        <v>48</v>
      </c>
      <c r="B18" s="1">
        <v>1</v>
      </c>
      <c r="C18" s="1" t="s">
        <v>49</v>
      </c>
      <c r="D18" s="1" t="s">
        <v>9</v>
      </c>
      <c r="E18" s="6">
        <f>10/38</f>
        <v>0.26315789473684209</v>
      </c>
      <c r="F18" s="1" t="s">
        <v>9</v>
      </c>
      <c r="G18" s="7" t="s">
        <v>50</v>
      </c>
    </row>
    <row r="19" spans="1:8" x14ac:dyDescent="0.2">
      <c r="A19" s="1" t="s">
        <v>51</v>
      </c>
      <c r="B19" s="1">
        <v>1</v>
      </c>
      <c r="C19" s="1" t="s">
        <v>49</v>
      </c>
      <c r="D19" s="1" t="s">
        <v>9</v>
      </c>
      <c r="E19" s="6" t="s">
        <v>9</v>
      </c>
      <c r="F19" s="1" t="s">
        <v>9</v>
      </c>
      <c r="G19" s="15" t="s">
        <v>52</v>
      </c>
    </row>
    <row r="20" spans="1:8" x14ac:dyDescent="0.2">
      <c r="A20" s="1" t="s">
        <v>53</v>
      </c>
      <c r="B20" s="1">
        <v>1</v>
      </c>
      <c r="C20" s="1" t="s">
        <v>49</v>
      </c>
      <c r="D20" s="1"/>
      <c r="E20" s="16"/>
      <c r="F20" s="1"/>
      <c r="G20" s="1" t="s">
        <v>54</v>
      </c>
      <c r="H20" s="17"/>
    </row>
    <row r="21" spans="1:8" x14ac:dyDescent="0.2">
      <c r="A21" s="1" t="s">
        <v>55</v>
      </c>
      <c r="B21" s="1">
        <v>1</v>
      </c>
      <c r="C21" s="1" t="s">
        <v>49</v>
      </c>
      <c r="D21" s="1"/>
      <c r="E21" s="16"/>
      <c r="F21" s="1"/>
      <c r="G21" s="1" t="s">
        <v>54</v>
      </c>
      <c r="H21" s="17"/>
    </row>
    <row r="22" spans="1:8" x14ac:dyDescent="0.2">
      <c r="A22" s="1" t="s">
        <v>56</v>
      </c>
      <c r="B22" s="1">
        <v>1</v>
      </c>
      <c r="C22" s="1" t="s">
        <v>49</v>
      </c>
      <c r="D22" s="1"/>
      <c r="E22" s="16"/>
      <c r="F22" s="1"/>
      <c r="G22" s="1" t="s">
        <v>54</v>
      </c>
      <c r="H22" s="17"/>
    </row>
    <row r="23" spans="1:8" x14ac:dyDescent="0.2">
      <c r="A23" s="1" t="s">
        <v>57</v>
      </c>
      <c r="B23" s="1">
        <v>1</v>
      </c>
      <c r="C23" s="1" t="s">
        <v>49</v>
      </c>
      <c r="D23" s="1"/>
      <c r="E23" s="16"/>
      <c r="F23" s="1"/>
      <c r="G23" s="1" t="s">
        <v>54</v>
      </c>
      <c r="H23" s="17"/>
    </row>
    <row r="24" spans="1:8" x14ac:dyDescent="0.2">
      <c r="A24" s="1" t="s">
        <v>58</v>
      </c>
      <c r="B24" s="1">
        <v>1</v>
      </c>
      <c r="C24" s="1" t="s">
        <v>49</v>
      </c>
      <c r="D24" s="1"/>
      <c r="E24" s="6"/>
      <c r="F24" s="1"/>
      <c r="G24" s="1" t="s">
        <v>54</v>
      </c>
    </row>
    <row r="25" spans="1:8" x14ac:dyDescent="0.2">
      <c r="A25" s="5" t="s">
        <v>59</v>
      </c>
      <c r="B25" s="1">
        <v>1</v>
      </c>
      <c r="C25" s="1" t="s">
        <v>49</v>
      </c>
      <c r="D25" s="1"/>
      <c r="E25" s="16"/>
      <c r="F25" s="1"/>
      <c r="G25" s="1" t="s">
        <v>54</v>
      </c>
    </row>
    <row r="26" spans="1:8" x14ac:dyDescent="0.2">
      <c r="A26" s="5" t="s">
        <v>60</v>
      </c>
      <c r="B26" s="1">
        <v>1</v>
      </c>
      <c r="C26" s="1" t="s">
        <v>49</v>
      </c>
      <c r="D26" s="1"/>
      <c r="E26" s="16"/>
      <c r="F26" s="1"/>
      <c r="G26" s="1" t="s">
        <v>54</v>
      </c>
    </row>
    <row r="27" spans="1:8" x14ac:dyDescent="0.2">
      <c r="A27" s="5" t="s">
        <v>61</v>
      </c>
      <c r="B27" s="1">
        <v>2</v>
      </c>
      <c r="C27" s="1" t="s">
        <v>49</v>
      </c>
      <c r="D27" s="1"/>
      <c r="E27" s="6"/>
      <c r="F27" s="1"/>
      <c r="G27" s="1" t="s">
        <v>62</v>
      </c>
    </row>
    <row r="28" spans="1:8" x14ac:dyDescent="0.2">
      <c r="A28" s="5" t="s">
        <v>63</v>
      </c>
      <c r="B28" s="1">
        <v>2</v>
      </c>
      <c r="C28" s="1" t="s">
        <v>49</v>
      </c>
      <c r="D28" s="1"/>
      <c r="E28" s="16"/>
      <c r="F28" s="1"/>
      <c r="G28" s="1" t="s">
        <v>54</v>
      </c>
    </row>
    <row r="29" spans="1:8" x14ac:dyDescent="0.2">
      <c r="A29" s="1" t="s">
        <v>64</v>
      </c>
      <c r="B29" s="1">
        <v>1</v>
      </c>
      <c r="C29" s="1" t="s">
        <v>65</v>
      </c>
      <c r="D29" s="1">
        <v>26103600</v>
      </c>
      <c r="E29" s="6">
        <v>8.1</v>
      </c>
      <c r="F29" s="8" t="s">
        <v>66</v>
      </c>
      <c r="G29" s="18" t="s">
        <v>67</v>
      </c>
    </row>
    <row r="30" spans="1:8" x14ac:dyDescent="0.2">
      <c r="A30" s="1" t="s">
        <v>68</v>
      </c>
      <c r="B30" s="1">
        <v>1</v>
      </c>
      <c r="C30" s="1" t="s">
        <v>65</v>
      </c>
      <c r="D30" s="1">
        <v>26102800</v>
      </c>
      <c r="E30" s="6">
        <v>7.3</v>
      </c>
      <c r="F30" s="8" t="s">
        <v>69</v>
      </c>
      <c r="G30" s="7" t="s">
        <v>67</v>
      </c>
    </row>
    <row r="31" spans="1:8" x14ac:dyDescent="0.2">
      <c r="A31" s="1" t="s">
        <v>70</v>
      </c>
      <c r="B31" s="1">
        <v>2</v>
      </c>
      <c r="C31" s="1"/>
      <c r="D31" s="11"/>
      <c r="E31" s="12"/>
      <c r="F31" s="11"/>
      <c r="G31" s="1" t="s">
        <v>71</v>
      </c>
    </row>
    <row r="32" spans="1:8" x14ac:dyDescent="0.2">
      <c r="A32" s="1" t="s">
        <v>146</v>
      </c>
      <c r="B32" s="1">
        <v>4</v>
      </c>
      <c r="C32" s="1"/>
      <c r="D32" s="11"/>
      <c r="E32" s="12"/>
      <c r="F32" s="11"/>
      <c r="G32" s="1" t="s">
        <v>151</v>
      </c>
    </row>
    <row r="33" spans="1:7" x14ac:dyDescent="0.2">
      <c r="A33" s="14" t="s">
        <v>72</v>
      </c>
      <c r="B33" s="1">
        <v>5</v>
      </c>
      <c r="C33" s="1"/>
      <c r="D33" s="1"/>
      <c r="E33" s="6"/>
      <c r="F33" s="1"/>
      <c r="G33" s="1" t="s">
        <v>73</v>
      </c>
    </row>
    <row r="34" spans="1:7" x14ac:dyDescent="0.2">
      <c r="A34" s="14" t="s">
        <v>74</v>
      </c>
      <c r="B34" s="1">
        <v>4</v>
      </c>
      <c r="C34" s="1"/>
      <c r="D34" s="1"/>
      <c r="E34" s="6"/>
      <c r="F34" s="1"/>
      <c r="G34" s="1" t="s">
        <v>75</v>
      </c>
    </row>
    <row r="35" spans="1:7" x14ac:dyDescent="0.2">
      <c r="A35" s="14" t="s">
        <v>76</v>
      </c>
      <c r="B35" s="1">
        <v>4</v>
      </c>
      <c r="C35" s="1"/>
      <c r="D35" s="1"/>
      <c r="E35" s="6"/>
      <c r="F35" s="1"/>
      <c r="G35" s="1" t="s">
        <v>77</v>
      </c>
    </row>
    <row r="36" spans="1:7" x14ac:dyDescent="0.2">
      <c r="A36" s="14" t="s">
        <v>78</v>
      </c>
      <c r="B36" s="1">
        <v>4</v>
      </c>
      <c r="C36" s="1"/>
      <c r="D36" s="1"/>
      <c r="E36" s="6"/>
      <c r="F36" s="1"/>
      <c r="G36" s="1" t="s">
        <v>79</v>
      </c>
    </row>
    <row r="37" spans="1:7" x14ac:dyDescent="0.2">
      <c r="A37" s="14" t="s">
        <v>80</v>
      </c>
      <c r="B37" s="1">
        <v>3</v>
      </c>
      <c r="C37" s="1"/>
      <c r="D37" s="1"/>
      <c r="E37" s="6"/>
      <c r="F37" s="1"/>
      <c r="G37" s="1" t="s">
        <v>81</v>
      </c>
    </row>
    <row r="38" spans="1:7" x14ac:dyDescent="0.2">
      <c r="A38" s="1" t="s">
        <v>82</v>
      </c>
      <c r="B38" s="1">
        <v>7</v>
      </c>
      <c r="C38" s="1"/>
      <c r="D38" s="1"/>
      <c r="E38" s="6"/>
      <c r="F38" s="1"/>
      <c r="G38" s="1" t="s">
        <v>83</v>
      </c>
    </row>
    <row r="39" spans="1:7" x14ac:dyDescent="0.2">
      <c r="A39" s="1" t="s">
        <v>84</v>
      </c>
      <c r="B39" s="1">
        <v>4</v>
      </c>
      <c r="C39" s="1"/>
      <c r="D39" s="1"/>
      <c r="E39" s="6"/>
      <c r="F39" s="1"/>
      <c r="G39" s="1" t="s">
        <v>79</v>
      </c>
    </row>
    <row r="40" spans="1:7" x14ac:dyDescent="0.2">
      <c r="A40" s="1" t="s">
        <v>85</v>
      </c>
      <c r="B40" s="1">
        <v>2</v>
      </c>
      <c r="C40" s="1"/>
      <c r="D40" s="1"/>
      <c r="E40" s="6"/>
      <c r="F40" s="1"/>
      <c r="G40" s="1"/>
    </row>
    <row r="41" spans="1:7" x14ac:dyDescent="0.2">
      <c r="A41" s="26" t="s">
        <v>168</v>
      </c>
      <c r="B41" s="1">
        <v>2</v>
      </c>
      <c r="C41" s="1"/>
      <c r="D41" s="1"/>
      <c r="E41" s="6"/>
      <c r="F41" s="1" t="s">
        <v>169</v>
      </c>
      <c r="G41" s="26" t="s">
        <v>158</v>
      </c>
    </row>
    <row r="42" spans="1:7" x14ac:dyDescent="0.2">
      <c r="A42" s="2" t="s">
        <v>86</v>
      </c>
      <c r="B42" s="1"/>
      <c r="C42" s="1"/>
      <c r="D42" s="1"/>
      <c r="E42" s="6"/>
      <c r="F42" s="1"/>
      <c r="G42" s="1"/>
    </row>
    <row r="43" spans="1:7" x14ac:dyDescent="0.2">
      <c r="A43" s="5" t="s">
        <v>87</v>
      </c>
      <c r="B43" s="1">
        <v>1</v>
      </c>
      <c r="C43" s="1"/>
      <c r="D43" s="1" t="s">
        <v>9</v>
      </c>
      <c r="E43" s="16"/>
      <c r="F43" s="1" t="s">
        <v>9</v>
      </c>
      <c r="G43" s="1" t="s">
        <v>88</v>
      </c>
    </row>
    <row r="44" spans="1:7" x14ac:dyDescent="0.2">
      <c r="A44" s="5" t="s">
        <v>89</v>
      </c>
      <c r="B44" s="1">
        <v>4</v>
      </c>
      <c r="C44" s="1"/>
      <c r="D44" s="1" t="s">
        <v>9</v>
      </c>
      <c r="E44" s="16"/>
      <c r="F44" s="1" t="s">
        <v>9</v>
      </c>
      <c r="G44" s="1" t="s">
        <v>88</v>
      </c>
    </row>
    <row r="45" spans="1:7" x14ac:dyDescent="0.2">
      <c r="A45" s="14" t="s">
        <v>78</v>
      </c>
      <c r="B45" s="1">
        <v>14</v>
      </c>
      <c r="C45" s="1"/>
      <c r="D45" s="1" t="s">
        <v>9</v>
      </c>
      <c r="E45" s="12"/>
      <c r="F45" s="1" t="s">
        <v>9</v>
      </c>
      <c r="G45" s="11" t="s">
        <v>90</v>
      </c>
    </row>
    <row r="46" spans="1:7" x14ac:dyDescent="0.2">
      <c r="A46" s="14" t="s">
        <v>72</v>
      </c>
      <c r="B46" s="1">
        <v>12</v>
      </c>
      <c r="C46" s="1"/>
      <c r="D46" s="1"/>
      <c r="E46" s="12"/>
      <c r="F46" s="1"/>
      <c r="G46" s="11" t="s">
        <v>91</v>
      </c>
    </row>
    <row r="47" spans="1:7" x14ac:dyDescent="0.2">
      <c r="A47" s="5" t="s">
        <v>92</v>
      </c>
      <c r="B47" s="1">
        <v>1</v>
      </c>
      <c r="C47" s="1" t="s">
        <v>49</v>
      </c>
      <c r="D47" s="1" t="s">
        <v>9</v>
      </c>
      <c r="E47" s="16"/>
      <c r="F47" s="1" t="s">
        <v>9</v>
      </c>
      <c r="G47" s="1" t="s">
        <v>54</v>
      </c>
    </row>
    <row r="48" spans="1:7" x14ac:dyDescent="0.2">
      <c r="A48" s="5" t="s">
        <v>93</v>
      </c>
      <c r="B48" s="1">
        <v>6</v>
      </c>
      <c r="C48" s="1" t="s">
        <v>94</v>
      </c>
      <c r="D48" s="1" t="s">
        <v>9</v>
      </c>
      <c r="E48" s="16"/>
      <c r="F48" s="19" t="s">
        <v>95</v>
      </c>
      <c r="G48" s="1"/>
    </row>
    <row r="49" spans="1:7" x14ac:dyDescent="0.2">
      <c r="A49" s="5" t="s">
        <v>96</v>
      </c>
      <c r="B49" s="1">
        <v>1</v>
      </c>
      <c r="C49" s="1" t="s">
        <v>49</v>
      </c>
      <c r="D49" s="1" t="s">
        <v>9</v>
      </c>
      <c r="E49" s="16"/>
      <c r="F49" s="1" t="s">
        <v>9</v>
      </c>
      <c r="G49" s="1" t="s">
        <v>54</v>
      </c>
    </row>
    <row r="50" spans="1:7" x14ac:dyDescent="0.2">
      <c r="A50" s="5" t="s">
        <v>97</v>
      </c>
      <c r="B50" s="1">
        <v>2</v>
      </c>
      <c r="C50" s="1" t="s">
        <v>49</v>
      </c>
      <c r="D50" s="1" t="s">
        <v>9</v>
      </c>
      <c r="E50" s="16"/>
      <c r="F50" s="1" t="s">
        <v>9</v>
      </c>
      <c r="G50" s="1" t="s">
        <v>98</v>
      </c>
    </row>
    <row r="51" spans="1:7" x14ac:dyDescent="0.2">
      <c r="A51" s="5" t="s">
        <v>99</v>
      </c>
      <c r="B51" s="1">
        <v>2</v>
      </c>
      <c r="C51" s="1" t="s">
        <v>49</v>
      </c>
      <c r="D51" s="1" t="s">
        <v>9</v>
      </c>
      <c r="E51" s="16"/>
      <c r="F51" s="1" t="s">
        <v>9</v>
      </c>
      <c r="G51" s="1" t="s">
        <v>98</v>
      </c>
    </row>
    <row r="52" spans="1:7" x14ac:dyDescent="0.2">
      <c r="A52" s="14" t="s">
        <v>78</v>
      </c>
      <c r="B52" s="1">
        <v>12</v>
      </c>
      <c r="C52" s="1"/>
      <c r="D52" s="1"/>
      <c r="E52" s="6"/>
      <c r="F52" s="1"/>
      <c r="G52" s="1" t="s">
        <v>100</v>
      </c>
    </row>
    <row r="53" spans="1:7" x14ac:dyDescent="0.2">
      <c r="A53" s="5"/>
      <c r="B53" s="1"/>
      <c r="C53" s="1"/>
      <c r="D53" s="1"/>
      <c r="E53" s="6"/>
      <c r="F53" s="1"/>
      <c r="G53" s="1"/>
    </row>
    <row r="54" spans="1:7" x14ac:dyDescent="0.2">
      <c r="A54" s="4" t="s">
        <v>101</v>
      </c>
      <c r="B54" s="1"/>
      <c r="C54" s="1"/>
      <c r="D54" s="1"/>
      <c r="E54" s="6"/>
      <c r="F54" s="1"/>
      <c r="G54" s="1"/>
    </row>
    <row r="55" spans="1:7" x14ac:dyDescent="0.2">
      <c r="A55" s="5" t="s">
        <v>150</v>
      </c>
      <c r="B55" s="1">
        <v>2</v>
      </c>
      <c r="C55" s="11" t="s">
        <v>49</v>
      </c>
      <c r="D55" s="11"/>
      <c r="E55" s="12"/>
      <c r="F55" s="11"/>
      <c r="G55" s="11" t="s">
        <v>102</v>
      </c>
    </row>
    <row r="56" spans="1:7" x14ac:dyDescent="0.2">
      <c r="A56" s="27" t="s">
        <v>159</v>
      </c>
      <c r="B56" s="1">
        <v>2</v>
      </c>
      <c r="C56" s="11"/>
      <c r="D56" s="11"/>
      <c r="E56" s="12"/>
      <c r="F56" s="11"/>
      <c r="G56" s="14" t="s">
        <v>103</v>
      </c>
    </row>
    <row r="57" spans="1:7" x14ac:dyDescent="0.2">
      <c r="A57" s="1" t="s">
        <v>147</v>
      </c>
      <c r="B57" s="1">
        <v>2</v>
      </c>
      <c r="C57" s="11"/>
      <c r="D57" s="11"/>
      <c r="E57" s="12"/>
      <c r="F57" s="11"/>
      <c r="G57" s="11"/>
    </row>
    <row r="58" spans="1:7" x14ac:dyDescent="0.2">
      <c r="A58" s="5" t="s">
        <v>148</v>
      </c>
      <c r="B58" s="1">
        <v>1</v>
      </c>
      <c r="C58" s="11" t="s">
        <v>49</v>
      </c>
      <c r="D58" s="11" t="s">
        <v>9</v>
      </c>
      <c r="E58" s="12"/>
      <c r="F58" s="11" t="s">
        <v>9</v>
      </c>
      <c r="G58" s="11" t="s">
        <v>149</v>
      </c>
    </row>
    <row r="59" spans="1:7" x14ac:dyDescent="0.2">
      <c r="A59" s="5" t="s">
        <v>104</v>
      </c>
      <c r="B59" s="1">
        <v>1</v>
      </c>
      <c r="C59" s="11" t="s">
        <v>49</v>
      </c>
      <c r="D59" s="11" t="s">
        <v>9</v>
      </c>
      <c r="E59" s="12"/>
      <c r="F59" s="11" t="s">
        <v>9</v>
      </c>
      <c r="G59" s="11" t="s">
        <v>149</v>
      </c>
    </row>
    <row r="60" spans="1:7" x14ac:dyDescent="0.2">
      <c r="A60" s="1"/>
      <c r="B60" s="20">
        <v>1</v>
      </c>
      <c r="C60" s="11" t="s">
        <v>49</v>
      </c>
      <c r="D60" s="11" t="s">
        <v>9</v>
      </c>
      <c r="E60" s="12"/>
      <c r="F60" s="11"/>
      <c r="G60" s="11"/>
    </row>
    <row r="61" spans="1:7" x14ac:dyDescent="0.2">
      <c r="A61" s="26" t="s">
        <v>161</v>
      </c>
      <c r="B61" s="1">
        <v>1</v>
      </c>
      <c r="C61" s="11" t="s">
        <v>28</v>
      </c>
      <c r="D61" s="11"/>
      <c r="E61" s="21"/>
      <c r="F61" s="11" t="s">
        <v>162</v>
      </c>
      <c r="G61" s="11"/>
    </row>
    <row r="62" spans="1:7" x14ac:dyDescent="0.2">
      <c r="A62" s="5" t="s">
        <v>163</v>
      </c>
      <c r="B62" s="1">
        <v>1</v>
      </c>
      <c r="C62" s="11" t="s">
        <v>28</v>
      </c>
      <c r="D62" s="11"/>
      <c r="E62" s="12"/>
      <c r="F62" s="11" t="s">
        <v>164</v>
      </c>
      <c r="G62" s="11"/>
    </row>
    <row r="63" spans="1:7" x14ac:dyDescent="0.2">
      <c r="A63" s="5"/>
      <c r="B63" s="1"/>
      <c r="C63" s="11"/>
      <c r="D63" s="11"/>
      <c r="E63" s="12"/>
      <c r="F63" s="11"/>
      <c r="G63" s="11"/>
    </row>
    <row r="64" spans="1:7" x14ac:dyDescent="0.2">
      <c r="A64" s="1" t="s">
        <v>154</v>
      </c>
      <c r="B64" s="1">
        <v>1</v>
      </c>
      <c r="C64" s="11" t="s">
        <v>49</v>
      </c>
      <c r="D64" s="11"/>
      <c r="E64" s="12"/>
      <c r="F64" s="11"/>
      <c r="G64" s="11" t="s">
        <v>156</v>
      </c>
    </row>
    <row r="65" spans="1:24" x14ac:dyDescent="0.2">
      <c r="A65" s="5" t="s">
        <v>155</v>
      </c>
      <c r="B65" s="1">
        <v>1</v>
      </c>
      <c r="C65" s="11" t="s">
        <v>49</v>
      </c>
      <c r="D65" s="11"/>
      <c r="E65" s="12"/>
      <c r="F65" s="11"/>
      <c r="G65" s="11" t="s">
        <v>157</v>
      </c>
    </row>
    <row r="66" spans="1:24" x14ac:dyDescent="0.2">
      <c r="A66" s="1"/>
      <c r="B66" s="20"/>
      <c r="C66" s="1"/>
      <c r="D66" s="1"/>
      <c r="E66" s="6"/>
      <c r="F66" s="1"/>
      <c r="G66" s="1"/>
    </row>
    <row r="67" spans="1:24" x14ac:dyDescent="0.2">
      <c r="A67" s="1"/>
      <c r="B67" s="20"/>
      <c r="C67" s="1"/>
      <c r="D67" s="1"/>
      <c r="E67" s="6"/>
      <c r="F67" s="1"/>
      <c r="G67" s="1"/>
    </row>
    <row r="68" spans="1:24" x14ac:dyDescent="0.2">
      <c r="A68" s="2" t="s">
        <v>105</v>
      </c>
      <c r="B68" s="20"/>
      <c r="C68" s="1"/>
      <c r="D68" s="1"/>
      <c r="E68" s="6"/>
      <c r="F68" s="1"/>
      <c r="G68" s="1"/>
    </row>
    <row r="69" spans="1:24" x14ac:dyDescent="0.2">
      <c r="A69" s="1" t="s">
        <v>106</v>
      </c>
      <c r="B69" s="20">
        <v>3</v>
      </c>
      <c r="C69" s="1"/>
      <c r="D69" s="1">
        <v>701510500</v>
      </c>
      <c r="E69" s="6"/>
      <c r="F69" s="22" t="s">
        <v>107</v>
      </c>
      <c r="G69" s="1"/>
    </row>
    <row r="70" spans="1:24" x14ac:dyDescent="0.2">
      <c r="A70" s="1" t="s">
        <v>108</v>
      </c>
      <c r="B70" s="20">
        <v>2</v>
      </c>
      <c r="C70" s="1"/>
      <c r="D70" s="1">
        <v>701513000</v>
      </c>
      <c r="E70" s="6"/>
      <c r="F70" s="22" t="s">
        <v>109</v>
      </c>
      <c r="G70" s="1"/>
    </row>
    <row r="71" spans="1:24" x14ac:dyDescent="0.2">
      <c r="A71" s="1" t="s">
        <v>110</v>
      </c>
      <c r="B71" s="20">
        <v>3</v>
      </c>
      <c r="C71" s="1"/>
      <c r="D71" s="1">
        <v>701518500</v>
      </c>
      <c r="E71" s="6"/>
      <c r="F71" s="22" t="s">
        <v>111</v>
      </c>
      <c r="G71" s="1"/>
    </row>
    <row r="72" spans="1:24" x14ac:dyDescent="0.2">
      <c r="A72" s="1"/>
      <c r="B72" s="20"/>
      <c r="C72" s="1"/>
      <c r="D72" s="1"/>
      <c r="E72" s="6"/>
      <c r="F72" s="1"/>
      <c r="G72" s="1"/>
    </row>
    <row r="73" spans="1:24" x14ac:dyDescent="0.2">
      <c r="A73" s="2" t="s">
        <v>112</v>
      </c>
      <c r="B73" s="23"/>
      <c r="C73" s="2"/>
      <c r="D73" s="2"/>
      <c r="E73" s="24"/>
      <c r="F73" s="2"/>
      <c r="G73" s="2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x14ac:dyDescent="0.2">
      <c r="A74" s="1" t="s">
        <v>113</v>
      </c>
      <c r="B74" s="1">
        <v>1</v>
      </c>
      <c r="C74" s="1" t="s">
        <v>114</v>
      </c>
      <c r="D74" s="1"/>
      <c r="E74" s="6"/>
      <c r="F74" s="1"/>
      <c r="G74" s="1"/>
    </row>
    <row r="75" spans="1:24" x14ac:dyDescent="0.2">
      <c r="A75" s="1" t="s">
        <v>115</v>
      </c>
      <c r="B75" s="1">
        <v>1</v>
      </c>
      <c r="C75" s="1" t="s">
        <v>49</v>
      </c>
      <c r="D75" s="1"/>
      <c r="E75" s="6"/>
      <c r="F75" s="1"/>
      <c r="G75" s="1" t="s">
        <v>116</v>
      </c>
    </row>
    <row r="76" spans="1:24" x14ac:dyDescent="0.2">
      <c r="A76" s="1" t="s">
        <v>117</v>
      </c>
      <c r="B76" s="1">
        <v>2</v>
      </c>
      <c r="C76" s="1" t="s">
        <v>49</v>
      </c>
      <c r="D76" s="1"/>
      <c r="E76" s="6"/>
      <c r="F76" s="1"/>
      <c r="G76" s="1" t="s">
        <v>118</v>
      </c>
    </row>
    <row r="77" spans="1:24" x14ac:dyDescent="0.2">
      <c r="A77" s="14" t="s">
        <v>78</v>
      </c>
      <c r="B77" s="1">
        <v>2</v>
      </c>
      <c r="C77" s="1"/>
      <c r="D77" s="1"/>
      <c r="E77" s="6"/>
      <c r="F77" s="1"/>
      <c r="G77" s="1" t="s">
        <v>119</v>
      </c>
    </row>
    <row r="78" spans="1:24" x14ac:dyDescent="0.2">
      <c r="A78" s="1"/>
      <c r="B78" s="1"/>
      <c r="C78" s="1"/>
      <c r="D78" s="1"/>
      <c r="E78" s="6"/>
      <c r="F78" s="1"/>
      <c r="G78" s="1"/>
    </row>
    <row r="79" spans="1:24" x14ac:dyDescent="0.2">
      <c r="A79" s="4" t="s">
        <v>120</v>
      </c>
      <c r="B79" s="1"/>
      <c r="C79" s="1"/>
      <c r="D79" s="1"/>
      <c r="E79" s="6"/>
      <c r="F79" s="1"/>
      <c r="G79" s="1"/>
    </row>
    <row r="80" spans="1:24" x14ac:dyDescent="0.2">
      <c r="A80" s="1" t="s">
        <v>80</v>
      </c>
      <c r="B80" s="20">
        <f>B37</f>
        <v>3</v>
      </c>
      <c r="C80" s="1" t="s">
        <v>121</v>
      </c>
      <c r="D80" s="1"/>
      <c r="E80" s="6"/>
      <c r="F80" s="1"/>
      <c r="G80" s="1" t="s">
        <v>122</v>
      </c>
    </row>
    <row r="81" spans="1:7" x14ac:dyDescent="0.2">
      <c r="A81" s="5" t="s">
        <v>74</v>
      </c>
      <c r="B81" s="20">
        <f>B34</f>
        <v>4</v>
      </c>
      <c r="C81" s="1"/>
      <c r="D81" s="1"/>
      <c r="E81" s="6"/>
      <c r="F81" s="1"/>
      <c r="G81" s="1" t="s">
        <v>123</v>
      </c>
    </row>
    <row r="82" spans="1:7" x14ac:dyDescent="0.2">
      <c r="A82" s="5" t="s">
        <v>124</v>
      </c>
      <c r="B82" s="20">
        <f>B40</f>
        <v>2</v>
      </c>
      <c r="C82" s="1"/>
      <c r="D82" s="1"/>
      <c r="E82" s="6"/>
      <c r="F82" s="1"/>
      <c r="G82" s="1" t="s">
        <v>125</v>
      </c>
    </row>
    <row r="83" spans="1:7" x14ac:dyDescent="0.2">
      <c r="A83" s="5" t="s">
        <v>76</v>
      </c>
      <c r="B83" s="20">
        <f>B35</f>
        <v>4</v>
      </c>
      <c r="C83" s="1" t="s">
        <v>121</v>
      </c>
      <c r="D83" s="1"/>
      <c r="E83" s="6"/>
      <c r="F83" s="1"/>
      <c r="G83" s="1"/>
    </row>
    <row r="84" spans="1:7" x14ac:dyDescent="0.2">
      <c r="A84" s="5" t="s">
        <v>126</v>
      </c>
      <c r="B84" s="20">
        <v>0</v>
      </c>
      <c r="C84" s="1" t="s">
        <v>121</v>
      </c>
      <c r="D84" s="1"/>
      <c r="E84" s="6"/>
      <c r="F84" s="1"/>
      <c r="G84" s="1"/>
    </row>
    <row r="85" spans="1:7" x14ac:dyDescent="0.2">
      <c r="A85" s="5" t="s">
        <v>127</v>
      </c>
      <c r="B85" s="20">
        <v>0</v>
      </c>
    </row>
    <row r="86" spans="1:7" x14ac:dyDescent="0.2">
      <c r="A86" s="5" t="s">
        <v>128</v>
      </c>
      <c r="B86" s="20">
        <f>B46+B33</f>
        <v>17</v>
      </c>
      <c r="C86" s="1" t="s">
        <v>121</v>
      </c>
      <c r="D86" s="1"/>
      <c r="E86" s="6"/>
      <c r="F86" s="1"/>
      <c r="G86" s="1"/>
    </row>
    <row r="87" spans="1:7" x14ac:dyDescent="0.2">
      <c r="A87" s="5" t="s">
        <v>129</v>
      </c>
      <c r="B87" s="20">
        <f>B77+B45+B52+B36</f>
        <v>32</v>
      </c>
      <c r="C87" s="1" t="s">
        <v>121</v>
      </c>
      <c r="D87" s="1"/>
      <c r="E87" s="6"/>
      <c r="F87" s="1"/>
      <c r="G87" s="1"/>
    </row>
    <row r="88" spans="1:7" x14ac:dyDescent="0.2">
      <c r="A88" s="5" t="s">
        <v>130</v>
      </c>
      <c r="B88" s="20">
        <f>B14</f>
        <v>12</v>
      </c>
      <c r="C88" s="1" t="s">
        <v>121</v>
      </c>
      <c r="D88" s="1"/>
      <c r="E88" s="1"/>
      <c r="F88" s="1"/>
      <c r="G88" s="1"/>
    </row>
    <row r="89" spans="1:7" x14ac:dyDescent="0.2">
      <c r="A89" s="5" t="s">
        <v>131</v>
      </c>
      <c r="B89" s="20">
        <f>B38</f>
        <v>7</v>
      </c>
      <c r="C89" s="1"/>
      <c r="D89" s="1"/>
      <c r="E89" s="6"/>
      <c r="F89" s="1"/>
      <c r="G89" s="1"/>
    </row>
    <row r="90" spans="1:7" x14ac:dyDescent="0.2">
      <c r="A90" s="5" t="s">
        <v>132</v>
      </c>
      <c r="B90" s="20">
        <v>12</v>
      </c>
      <c r="C90" s="1"/>
      <c r="D90" s="1"/>
      <c r="E90" s="6"/>
      <c r="F90" s="1"/>
      <c r="G90" s="1"/>
    </row>
    <row r="91" spans="1:7" x14ac:dyDescent="0.2">
      <c r="A91" s="5" t="s">
        <v>133</v>
      </c>
      <c r="B91" s="20">
        <f>B31</f>
        <v>2</v>
      </c>
      <c r="C91" s="1" t="s">
        <v>121</v>
      </c>
      <c r="D91" s="1"/>
      <c r="E91" s="6"/>
      <c r="F91" s="1"/>
      <c r="G91" s="1" t="s">
        <v>134</v>
      </c>
    </row>
    <row r="92" spans="1:7" x14ac:dyDescent="0.2">
      <c r="A92" s="5" t="s">
        <v>135</v>
      </c>
      <c r="B92" s="20">
        <v>4</v>
      </c>
      <c r="C92" s="1" t="s">
        <v>121</v>
      </c>
      <c r="D92" s="1"/>
      <c r="E92" s="6"/>
      <c r="F92" s="1"/>
      <c r="G92" s="1" t="s">
        <v>136</v>
      </c>
    </row>
    <row r="93" spans="1:7" ht="15.75" customHeight="1" x14ac:dyDescent="0.2">
      <c r="A93" s="27" t="s">
        <v>160</v>
      </c>
      <c r="B93">
        <v>1</v>
      </c>
      <c r="F93" s="28" t="s">
        <v>167</v>
      </c>
      <c r="G93" t="s">
        <v>152</v>
      </c>
    </row>
    <row r="94" spans="1:7" x14ac:dyDescent="0.2">
      <c r="A94" s="26" t="s">
        <v>165</v>
      </c>
      <c r="B94" s="1">
        <v>1</v>
      </c>
      <c r="C94" s="1"/>
      <c r="D94" s="1"/>
      <c r="E94" s="6"/>
      <c r="F94" s="1" t="s">
        <v>166</v>
      </c>
      <c r="G94" s="1" t="s">
        <v>153</v>
      </c>
    </row>
    <row r="95" spans="1:7" x14ac:dyDescent="0.2">
      <c r="A95" s="4" t="s">
        <v>137</v>
      </c>
      <c r="B95" s="1"/>
      <c r="C95" s="1"/>
      <c r="D95" s="1"/>
      <c r="E95" s="6"/>
      <c r="F95" s="1"/>
      <c r="G95" s="1"/>
    </row>
    <row r="96" spans="1:7" x14ac:dyDescent="0.2">
      <c r="A96" s="5" t="s">
        <v>138</v>
      </c>
      <c r="B96" s="1"/>
      <c r="C96" s="1"/>
      <c r="D96" s="1"/>
      <c r="E96" s="6"/>
      <c r="F96" s="1"/>
      <c r="G96" s="14" t="s">
        <v>139</v>
      </c>
    </row>
    <row r="97" spans="1:7" x14ac:dyDescent="0.2">
      <c r="A97" s="5" t="s">
        <v>140</v>
      </c>
      <c r="B97" s="1"/>
      <c r="C97" s="1"/>
      <c r="D97" s="1"/>
      <c r="E97" s="6"/>
      <c r="F97" s="1"/>
      <c r="G97" s="14" t="s">
        <v>141</v>
      </c>
    </row>
    <row r="98" spans="1:7" x14ac:dyDescent="0.2">
      <c r="A98" s="1" t="s">
        <v>142</v>
      </c>
      <c r="B98" s="1"/>
      <c r="C98" s="1"/>
      <c r="D98" s="1"/>
      <c r="E98" s="6"/>
      <c r="F98" s="1"/>
      <c r="G98" s="14" t="s">
        <v>143</v>
      </c>
    </row>
    <row r="99" spans="1:7" x14ac:dyDescent="0.2">
      <c r="A99" s="5" t="s">
        <v>144</v>
      </c>
      <c r="B99" s="20"/>
      <c r="C99" s="1"/>
      <c r="D99" s="1"/>
      <c r="E99" s="6"/>
      <c r="F99" s="1"/>
      <c r="G99" s="1" t="s">
        <v>145</v>
      </c>
    </row>
  </sheetData>
  <hyperlinks>
    <hyperlink ref="F6" r:id="rId1" xr:uid="{00000000-0004-0000-0000-000000000000}"/>
    <hyperlink ref="F7" r:id="rId2" xr:uid="{00000000-0004-0000-0000-000001000000}"/>
    <hyperlink ref="C8" r:id="rId3" xr:uid="{00000000-0004-0000-0000-000002000000}"/>
    <hyperlink ref="F8" r:id="rId4" xr:uid="{00000000-0004-0000-0000-000003000000}"/>
    <hyperlink ref="F9" r:id="rId5" xr:uid="{00000000-0004-0000-0000-000004000000}"/>
    <hyperlink ref="F10" r:id="rId6" xr:uid="{00000000-0004-0000-0000-000005000000}"/>
    <hyperlink ref="F11" r:id="rId7" xr:uid="{00000000-0004-0000-0000-000006000000}"/>
    <hyperlink ref="F17" r:id="rId8" xr:uid="{00000000-0004-0000-0000-000007000000}"/>
    <hyperlink ref="F29" r:id="rId9" xr:uid="{00000000-0004-0000-0000-000008000000}"/>
    <hyperlink ref="F30" r:id="rId10" xr:uid="{00000000-0004-0000-0000-000009000000}"/>
    <hyperlink ref="F48" r:id="rId11" xr:uid="{00000000-0004-0000-0000-00000A000000}"/>
    <hyperlink ref="F69" r:id="rId12" location="701510500" xr:uid="{00000000-0004-0000-0000-00000B000000}"/>
    <hyperlink ref="F70" r:id="rId13" location="701513000" xr:uid="{00000000-0004-0000-0000-00000C000000}"/>
    <hyperlink ref="F71" r:id="rId14" location="701518500" xr:uid="{00000000-0004-0000-0000-00000D000000}"/>
    <hyperlink ref="F93" r:id="rId15" xr:uid="{B13F8B8E-8634-4D70-97CB-0172CBF5C080}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Nakurwiator</cp:lastModifiedBy>
  <dcterms:modified xsi:type="dcterms:W3CDTF">2023-10-04T13:41:27Z</dcterms:modified>
</cp:coreProperties>
</file>